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'Sheet1'!$B$1:$H$120</definedName>
  </definedNames>
  <calcPr fullCalcOnLoad="1"/>
</workbook>
</file>

<file path=xl/sharedStrings.xml><?xml version="1.0" encoding="utf-8"?>
<sst xmlns="http://schemas.openxmlformats.org/spreadsheetml/2006/main" count="101" uniqueCount="82">
  <si>
    <t>Brundall Parish Council</t>
  </si>
  <si>
    <t>£</t>
  </si>
  <si>
    <t>Bank Account</t>
  </si>
  <si>
    <t>Parish deposit</t>
  </si>
  <si>
    <t>Debtors- paid in advance</t>
  </si>
  <si>
    <t>VAT refundable</t>
  </si>
  <si>
    <t>Represented by:</t>
  </si>
  <si>
    <t>General reserves</t>
  </si>
  <si>
    <t>S 106 monies</t>
  </si>
  <si>
    <t>Playground fund</t>
  </si>
  <si>
    <t>Lampposts fund</t>
  </si>
  <si>
    <t>Church Fen</t>
  </si>
  <si>
    <t>Meadow View Play Area</t>
  </si>
  <si>
    <t>Neighbourhood Plan</t>
  </si>
  <si>
    <t>Allotments</t>
  </si>
  <si>
    <t>Parish Plan</t>
  </si>
  <si>
    <t>Income and Expenditure</t>
  </si>
  <si>
    <t>Income:</t>
  </si>
  <si>
    <t>Precept</t>
  </si>
  <si>
    <t>S.106 monies</t>
  </si>
  <si>
    <t>Delegated functions</t>
  </si>
  <si>
    <t>Cemetery income</t>
  </si>
  <si>
    <t>Allotment income</t>
  </si>
  <si>
    <t>New Homes Bonus</t>
  </si>
  <si>
    <t>Neighbourhood Plan Grant</t>
  </si>
  <si>
    <t>Interest on investments</t>
  </si>
  <si>
    <t>Miscellaneous income</t>
  </si>
  <si>
    <t>Expenditure:</t>
  </si>
  <si>
    <t>Street lighting</t>
  </si>
  <si>
    <t>Cemetery costs</t>
  </si>
  <si>
    <t>Cemetery grasscutting</t>
  </si>
  <si>
    <t>Grass cutting - verges</t>
  </si>
  <si>
    <t>Memorial hall grasscutting</t>
  </si>
  <si>
    <t>Total grasscutting costs</t>
  </si>
  <si>
    <t>Parish Clerk's costs, incl pension</t>
  </si>
  <si>
    <t>Chairman's allowance</t>
  </si>
  <si>
    <t>Handyman</t>
  </si>
  <si>
    <t>Annual fees and subs</t>
  </si>
  <si>
    <t>Insurance</t>
  </si>
  <si>
    <t>Countryside Park costs</t>
  </si>
  <si>
    <t>Office administration</t>
  </si>
  <si>
    <t>post</t>
  </si>
  <si>
    <t>Rent and rates</t>
  </si>
  <si>
    <t>Telephone</t>
  </si>
  <si>
    <t>Fuel and oil</t>
  </si>
  <si>
    <t>Contingencies</t>
  </si>
  <si>
    <t>Repairs and renewals</t>
  </si>
  <si>
    <t>Training</t>
  </si>
  <si>
    <t>Donations</t>
  </si>
  <si>
    <t>Youth fund</t>
  </si>
  <si>
    <t>Neighbourhood Plan 2014</t>
  </si>
  <si>
    <t>Special project</t>
  </si>
  <si>
    <t>Projects from reserves:</t>
  </si>
  <si>
    <t>S106 - Cremer's Meadow</t>
  </si>
  <si>
    <t>S106 - Countryside Park</t>
  </si>
  <si>
    <t>S106 - Allotments</t>
  </si>
  <si>
    <t>Replacement lampposts</t>
  </si>
  <si>
    <t>Balance b'f in general fund at 1st April</t>
  </si>
  <si>
    <t>Balance c/f in general fund at 31st March</t>
  </si>
  <si>
    <t>Prior Year Adjustment</t>
  </si>
  <si>
    <t>S106 creditors</t>
  </si>
  <si>
    <t>total movement in reserves</t>
  </si>
  <si>
    <t>Parkrun</t>
  </si>
  <si>
    <t>Insurance claim</t>
  </si>
  <si>
    <t>Trees</t>
  </si>
  <si>
    <t>Cremer's Meadow</t>
  </si>
  <si>
    <t>Deficit for the year</t>
  </si>
  <si>
    <t>Cremer's meadow</t>
  </si>
  <si>
    <t>CC Repayments</t>
  </si>
  <si>
    <t>Transfers from reserves</t>
  </si>
  <si>
    <t>Revenue Support Grant</t>
  </si>
  <si>
    <t>Balance Sheet as at 31st March 2016</t>
  </si>
  <si>
    <t>Less: Creditors</t>
  </si>
  <si>
    <t>for the year ended 31st March 2016</t>
  </si>
  <si>
    <t>Total Income</t>
  </si>
  <si>
    <t>Total Expenditure</t>
  </si>
  <si>
    <t>at 31.3.2016</t>
  </si>
  <si>
    <t>for year</t>
  </si>
  <si>
    <t>Tree Warden</t>
  </si>
  <si>
    <t>-</t>
  </si>
  <si>
    <t>Members</t>
  </si>
  <si>
    <t>2015-6 Budget set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</si>
</sst>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5" formatCode="[$-809]dd\ mmmm\ yyyy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2" applyFont="1" applyFill="1" applyBorder="1" applyAlignment="1" applyProtection="1">
      <alignment/>
      <protection/>
    </xf>
    <xf numFmtId="164" fontId="1" fillId="0" borderId="0" xfId="46" applyNumberFormat="1">
      <alignment/>
      <protection/>
    </xf>
    <xf numFmtId="43" fontId="1" fillId="0" borderId="0" xfId="46" applyNumberFormat="1">
      <alignment/>
      <protection/>
    </xf>
    <xf numFmtId="0" fontId="1" fillId="0" borderId="0" xfId="46" applyBorder="1">
      <alignment/>
      <protection/>
    </xf>
    <xf numFmtId="0" fontId="21" fillId="0" borderId="0" xfId="46" applyFont="1">
      <alignment/>
      <protection/>
    </xf>
    <xf numFmtId="0" fontId="36" fillId="0" borderId="0" xfId="46" applyFont="1">
      <alignment/>
      <protection/>
    </xf>
    <xf numFmtId="0" fontId="21" fillId="0" borderId="0" xfId="46" applyFont="1" applyAlignment="1">
      <alignment horizontal="right"/>
      <protection/>
    </xf>
    <xf numFmtId="164" fontId="21" fillId="0" borderId="0" xfId="42" applyFont="1" applyFill="1" applyBorder="1" applyAlignment="1" applyProtection="1">
      <alignment/>
      <protection/>
    </xf>
    <xf numFmtId="164" fontId="21" fillId="0" borderId="10" xfId="42" applyFont="1" applyFill="1" applyBorder="1" applyAlignment="1" applyProtection="1">
      <alignment/>
      <protection/>
    </xf>
    <xf numFmtId="164" fontId="21" fillId="0" borderId="11" xfId="42" applyFont="1" applyFill="1" applyBorder="1" applyAlignment="1" applyProtection="1">
      <alignment/>
      <protection/>
    </xf>
    <xf numFmtId="0" fontId="36" fillId="0" borderId="0" xfId="46" applyFont="1" applyAlignment="1">
      <alignment horizontal="right"/>
      <protection/>
    </xf>
    <xf numFmtId="164" fontId="21" fillId="0" borderId="12" xfId="42" applyFont="1" applyFill="1" applyBorder="1" applyAlignment="1" applyProtection="1">
      <alignment/>
      <protection/>
    </xf>
    <xf numFmtId="164" fontId="21" fillId="0" borderId="13" xfId="42" applyFont="1" applyFill="1" applyBorder="1" applyAlignment="1" applyProtection="1">
      <alignment/>
      <protection/>
    </xf>
    <xf numFmtId="164" fontId="21" fillId="0" borderId="14" xfId="42" applyFont="1" applyFill="1" applyBorder="1" applyAlignment="1" applyProtection="1">
      <alignment/>
      <protection/>
    </xf>
    <xf numFmtId="164" fontId="21" fillId="0" borderId="0" xfId="42" applyFont="1">
      <alignment/>
      <protection/>
    </xf>
    <xf numFmtId="164" fontId="21" fillId="0" borderId="15" xfId="42" applyFont="1" applyFill="1" applyBorder="1" applyAlignment="1" applyProtection="1">
      <alignment/>
      <protection/>
    </xf>
    <xf numFmtId="164" fontId="21" fillId="0" borderId="16" xfId="42" applyFont="1" applyFill="1" applyBorder="1" applyAlignment="1" applyProtection="1">
      <alignment/>
      <protection/>
    </xf>
    <xf numFmtId="164" fontId="21" fillId="0" borderId="17" xfId="42" applyFont="1" applyFill="1" applyBorder="1" applyAlignment="1" applyProtection="1">
      <alignment/>
      <protection/>
    </xf>
    <xf numFmtId="164" fontId="21" fillId="0" borderId="18" xfId="42" applyFont="1" applyFill="1" applyBorder="1" applyAlignment="1" applyProtection="1">
      <alignment/>
      <protection/>
    </xf>
    <xf numFmtId="164" fontId="21" fillId="0" borderId="0" xfId="46" applyNumberFormat="1" applyFont="1">
      <alignment/>
      <protection/>
    </xf>
    <xf numFmtId="164" fontId="1" fillId="0" borderId="0" xfId="42">
      <alignment/>
      <protection/>
    </xf>
    <xf numFmtId="164" fontId="1" fillId="0" borderId="18" xfId="42" applyBorder="1">
      <alignment/>
      <protection/>
    </xf>
    <xf numFmtId="0" fontId="21" fillId="0" borderId="0" xfId="46" applyFont="1" applyBorder="1">
      <alignment/>
      <protection/>
    </xf>
    <xf numFmtId="0" fontId="36" fillId="0" borderId="0" xfId="46" applyFont="1" applyBorder="1">
      <alignment/>
      <protection/>
    </xf>
    <xf numFmtId="0" fontId="36" fillId="0" borderId="0" xfId="46" applyFont="1" applyBorder="1" applyAlignment="1">
      <alignment horizontal="right"/>
      <protection/>
    </xf>
    <xf numFmtId="164" fontId="1" fillId="0" borderId="19" xfId="42" applyBorder="1">
      <alignment/>
      <protection/>
    </xf>
    <xf numFmtId="164" fontId="1" fillId="0" borderId="15" xfId="42" applyBorder="1">
      <alignment/>
      <protection/>
    </xf>
    <xf numFmtId="164" fontId="1" fillId="0" borderId="16" xfId="42" applyBorder="1">
      <alignment/>
      <protection/>
    </xf>
    <xf numFmtId="164" fontId="1" fillId="0" borderId="20" xfId="42" applyBorder="1">
      <alignment/>
      <protection/>
    </xf>
    <xf numFmtId="0" fontId="2" fillId="0" borderId="0" xfId="42" applyNumberFormat="1" applyFont="1">
      <alignment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1" fillId="0" borderId="0" xfId="46" applyFont="1" applyAlignment="1">
      <alignment horizontal="right"/>
      <protection/>
    </xf>
    <xf numFmtId="164" fontId="1" fillId="0" borderId="0" xfId="42" applyFont="1" applyAlignment="1">
      <alignment horizontal="right"/>
      <protection/>
    </xf>
    <xf numFmtId="164" fontId="1" fillId="0" borderId="21" xfId="42" applyBorder="1">
      <alignment/>
      <protection/>
    </xf>
    <xf numFmtId="0" fontId="21" fillId="0" borderId="0" xfId="46" applyFont="1">
      <alignment/>
      <protection/>
    </xf>
    <xf numFmtId="0" fontId="36" fillId="0" borderId="0" xfId="46" applyFont="1">
      <alignment/>
      <protection/>
    </xf>
    <xf numFmtId="164" fontId="1" fillId="0" borderId="0" xfId="42" applyAlignment="1">
      <alignment horizontal="right"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164" fontId="5" fillId="0" borderId="0" xfId="46" applyNumberFormat="1" applyFont="1">
      <alignment/>
      <protection/>
    </xf>
    <xf numFmtId="164" fontId="5" fillId="0" borderId="0" xfId="42" applyFont="1" applyFill="1" applyBorder="1" applyAlignment="1" applyProtection="1">
      <alignment/>
      <protection/>
    </xf>
    <xf numFmtId="0" fontId="5" fillId="0" borderId="18" xfId="46" applyFont="1" applyBorder="1">
      <alignment/>
      <protection/>
    </xf>
    <xf numFmtId="0" fontId="36" fillId="33" borderId="0" xfId="46" applyFont="1" applyFill="1">
      <alignment/>
      <protection/>
    </xf>
    <xf numFmtId="0" fontId="21" fillId="33" borderId="0" xfId="46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60" zoomScalePageLayoutView="0" workbookViewId="0" topLeftCell="A1">
      <selection activeCell="D9" sqref="D9"/>
    </sheetView>
  </sheetViews>
  <sheetFormatPr defaultColWidth="8.7109375" defaultRowHeight="12.75"/>
  <cols>
    <col min="1" max="1" width="12.8515625" style="1" customWidth="1"/>
    <col min="2" max="3" width="8.7109375" style="1" customWidth="1"/>
    <col min="4" max="4" width="19.7109375" style="1" customWidth="1"/>
    <col min="5" max="5" width="14.7109375" style="1" customWidth="1"/>
    <col min="6" max="6" width="11.57421875" style="1" customWidth="1"/>
    <col min="7" max="7" width="16.140625" style="1" customWidth="1"/>
    <col min="8" max="8" width="24.7109375" style="1" customWidth="1"/>
    <col min="9" max="9" width="13.421875" style="1" customWidth="1"/>
    <col min="10" max="16384" width="8.7109375" style="1" customWidth="1"/>
  </cols>
  <sheetData>
    <row r="1" spans="1:6" ht="15">
      <c r="A1" s="7"/>
      <c r="B1" s="45" t="s">
        <v>0</v>
      </c>
      <c r="C1" s="46"/>
      <c r="D1" s="46"/>
      <c r="E1" s="6"/>
      <c r="F1" s="6"/>
    </row>
    <row r="2" spans="1:6" ht="15">
      <c r="A2" s="7"/>
      <c r="B2" s="45" t="s">
        <v>71</v>
      </c>
      <c r="C2" s="46"/>
      <c r="D2" s="46"/>
      <c r="E2" s="6"/>
      <c r="F2" s="6"/>
    </row>
    <row r="3" spans="1:6" ht="15">
      <c r="A3" s="7"/>
      <c r="B3" s="7"/>
      <c r="C3" s="6"/>
      <c r="D3" s="6"/>
      <c r="E3" s="6"/>
      <c r="F3" s="6"/>
    </row>
    <row r="4" spans="1:8" ht="15">
      <c r="A4" s="7"/>
      <c r="B4" s="7"/>
      <c r="C4" s="6"/>
      <c r="D4" s="6"/>
      <c r="E4" s="7">
        <v>2015</v>
      </c>
      <c r="F4" s="7"/>
      <c r="G4" s="33">
        <v>2016</v>
      </c>
      <c r="H4" s="40" t="s">
        <v>81</v>
      </c>
    </row>
    <row r="5" spans="1:7" ht="15">
      <c r="A5" s="8"/>
      <c r="B5" s="6"/>
      <c r="C5" s="6"/>
      <c r="D5" s="6"/>
      <c r="E5" s="8" t="s">
        <v>1</v>
      </c>
      <c r="F5" s="8"/>
      <c r="G5" s="32" t="s">
        <v>1</v>
      </c>
    </row>
    <row r="6" spans="1:7" ht="15">
      <c r="A6" s="9"/>
      <c r="B6" s="6" t="s">
        <v>2</v>
      </c>
      <c r="C6" s="6"/>
      <c r="D6" s="6"/>
      <c r="E6" s="9">
        <v>23626.82</v>
      </c>
      <c r="F6" s="9"/>
      <c r="G6" s="22">
        <v>2340.77</v>
      </c>
    </row>
    <row r="7" spans="1:7" ht="15">
      <c r="A7" s="9"/>
      <c r="B7" s="6" t="s">
        <v>3</v>
      </c>
      <c r="C7" s="6"/>
      <c r="D7" s="6"/>
      <c r="E7" s="9">
        <v>103297.07</v>
      </c>
      <c r="F7" s="9"/>
      <c r="G7" s="22">
        <v>103909.63</v>
      </c>
    </row>
    <row r="8" spans="1:7" ht="15">
      <c r="A8" s="9"/>
      <c r="B8" s="6" t="s">
        <v>4</v>
      </c>
      <c r="C8" s="6"/>
      <c r="D8" s="6"/>
      <c r="E8" s="9">
        <v>513.03</v>
      </c>
      <c r="F8" s="9"/>
      <c r="G8" s="22">
        <v>0</v>
      </c>
    </row>
    <row r="9" spans="1:7" ht="15">
      <c r="A9" s="9"/>
      <c r="B9" s="6" t="s">
        <v>5</v>
      </c>
      <c r="C9" s="6"/>
      <c r="D9" s="6"/>
      <c r="E9" s="9">
        <v>1202.88</v>
      </c>
      <c r="F9" s="9"/>
      <c r="G9" s="22">
        <v>4412.4</v>
      </c>
    </row>
    <row r="10" spans="1:7" ht="15">
      <c r="A10" s="9"/>
      <c r="B10" s="6"/>
      <c r="C10" s="6"/>
      <c r="D10" s="6"/>
      <c r="E10" s="9"/>
      <c r="F10" s="9"/>
      <c r="G10" s="22"/>
    </row>
    <row r="11" spans="1:7" ht="15">
      <c r="A11" s="9"/>
      <c r="B11" s="6" t="s">
        <v>72</v>
      </c>
      <c r="C11" s="6"/>
      <c r="D11" s="6"/>
      <c r="E11" s="10">
        <v>-3290.73</v>
      </c>
      <c r="F11" s="9"/>
      <c r="G11" s="23">
        <v>-448.25</v>
      </c>
    </row>
    <row r="12" spans="1:7" ht="15.75" thickBot="1">
      <c r="A12" s="9"/>
      <c r="B12" s="6"/>
      <c r="C12" s="6"/>
      <c r="D12" s="6"/>
      <c r="E12" s="11">
        <f>SUM(E6:E11)</f>
        <v>125349.07000000002</v>
      </c>
      <c r="F12" s="9"/>
      <c r="G12" s="27">
        <f>SUM(G6:G11)</f>
        <v>110214.55</v>
      </c>
    </row>
    <row r="13" spans="1:7" ht="15.75" thickTop="1">
      <c r="A13" s="24"/>
      <c r="B13" s="6"/>
      <c r="C13" s="6"/>
      <c r="D13" s="6"/>
      <c r="E13" s="9"/>
      <c r="F13" s="9"/>
      <c r="G13" s="22"/>
    </row>
    <row r="14" spans="1:7" ht="15">
      <c r="A14" s="24"/>
      <c r="B14" s="7" t="s">
        <v>6</v>
      </c>
      <c r="C14" s="6"/>
      <c r="D14" s="6"/>
      <c r="E14" s="9"/>
      <c r="F14" s="9"/>
      <c r="G14" s="22"/>
    </row>
    <row r="15" spans="1:7" ht="15">
      <c r="A15" s="9"/>
      <c r="B15" s="6" t="s">
        <v>7</v>
      </c>
      <c r="C15" s="6"/>
      <c r="D15" s="6"/>
      <c r="E15" s="9">
        <v>14822.19</v>
      </c>
      <c r="F15" s="9"/>
      <c r="G15" s="22">
        <v>22147.71</v>
      </c>
    </row>
    <row r="16" spans="1:8" ht="15">
      <c r="A16" s="9"/>
      <c r="B16" s="6" t="s">
        <v>8</v>
      </c>
      <c r="C16" s="6"/>
      <c r="D16" s="6"/>
      <c r="E16" s="9">
        <v>69920.96</v>
      </c>
      <c r="F16" s="9"/>
      <c r="G16" s="22">
        <v>47730.96</v>
      </c>
      <c r="H16" s="3"/>
    </row>
    <row r="17" spans="1:8" ht="15">
      <c r="A17" s="9"/>
      <c r="B17" s="6" t="s">
        <v>9</v>
      </c>
      <c r="C17" s="6"/>
      <c r="D17" s="6"/>
      <c r="E17" s="9">
        <v>886.5</v>
      </c>
      <c r="F17" s="9"/>
      <c r="G17" s="22">
        <v>886.5</v>
      </c>
      <c r="H17" s="3"/>
    </row>
    <row r="18" spans="1:8" ht="15">
      <c r="A18" s="9"/>
      <c r="B18" s="6" t="s">
        <v>10</v>
      </c>
      <c r="C18" s="6"/>
      <c r="D18" s="6"/>
      <c r="E18" s="9">
        <v>14484.22</v>
      </c>
      <c r="F18" s="9"/>
      <c r="G18" s="22">
        <v>14026.41</v>
      </c>
      <c r="H18" s="3"/>
    </row>
    <row r="19" spans="1:7" ht="15">
      <c r="A19" s="9"/>
      <c r="B19" s="6" t="s">
        <v>11</v>
      </c>
      <c r="C19" s="6"/>
      <c r="D19" s="6"/>
      <c r="E19" s="9">
        <v>6000</v>
      </c>
      <c r="F19" s="9"/>
      <c r="G19" s="22">
        <v>9230</v>
      </c>
    </row>
    <row r="20" spans="1:7" ht="15">
      <c r="A20" s="9"/>
      <c r="B20" s="6" t="s">
        <v>12</v>
      </c>
      <c r="C20" s="6"/>
      <c r="D20" s="6"/>
      <c r="E20" s="9">
        <v>16774.7</v>
      </c>
      <c r="F20" s="9"/>
      <c r="G20" s="22">
        <v>16607.07</v>
      </c>
    </row>
    <row r="21" spans="1:7" ht="15">
      <c r="A21" s="9"/>
      <c r="B21" s="6" t="s">
        <v>13</v>
      </c>
      <c r="C21" s="6"/>
      <c r="D21" s="6"/>
      <c r="E21" s="9">
        <v>745.5</v>
      </c>
      <c r="F21" s="9"/>
      <c r="G21" s="22">
        <v>-876.75</v>
      </c>
    </row>
    <row r="22" spans="1:7" ht="15">
      <c r="A22" s="9"/>
      <c r="B22" s="6" t="s">
        <v>14</v>
      </c>
      <c r="C22" s="6"/>
      <c r="D22" s="6"/>
      <c r="E22" s="9">
        <v>2000</v>
      </c>
      <c r="F22" s="9"/>
      <c r="G22" s="22">
        <v>747.65</v>
      </c>
    </row>
    <row r="23" spans="1:7" ht="15">
      <c r="A23" s="9"/>
      <c r="B23" s="6" t="s">
        <v>15</v>
      </c>
      <c r="C23" s="6"/>
      <c r="D23" s="6"/>
      <c r="E23" s="9">
        <v>-285</v>
      </c>
      <c r="F23" s="9"/>
      <c r="G23" s="23">
        <v>-285</v>
      </c>
    </row>
    <row r="24" spans="1:7" ht="15.75" thickBot="1">
      <c r="A24" s="9"/>
      <c r="B24" s="6"/>
      <c r="C24" s="6"/>
      <c r="D24" s="6"/>
      <c r="E24" s="11">
        <f>SUM(E15:E23)</f>
        <v>125349.07</v>
      </c>
      <c r="F24" s="9"/>
      <c r="G24" s="27">
        <f>SUM(G15:G23)</f>
        <v>110214.54999999999</v>
      </c>
    </row>
    <row r="25" spans="1:7" ht="15.75" thickTop="1">
      <c r="A25" s="24"/>
      <c r="B25" s="6"/>
      <c r="C25" s="6"/>
      <c r="D25" s="6"/>
      <c r="E25" s="6"/>
      <c r="F25" s="6"/>
      <c r="G25" s="22"/>
    </row>
    <row r="26" spans="1:7" ht="15">
      <c r="A26" s="24"/>
      <c r="B26" s="7" t="s">
        <v>0</v>
      </c>
      <c r="C26" s="7"/>
      <c r="D26" s="7"/>
      <c r="E26" s="7"/>
      <c r="F26" s="7"/>
      <c r="G26" s="22"/>
    </row>
    <row r="27" spans="1:7" ht="15">
      <c r="A27" s="24"/>
      <c r="B27" s="7" t="s">
        <v>16</v>
      </c>
      <c r="C27" s="7"/>
      <c r="D27" s="7"/>
      <c r="E27" s="7"/>
      <c r="F27" s="7"/>
      <c r="G27" s="22"/>
    </row>
    <row r="28" spans="1:7" ht="15">
      <c r="A28" s="24"/>
      <c r="B28" s="7" t="s">
        <v>73</v>
      </c>
      <c r="C28" s="7"/>
      <c r="D28" s="7"/>
      <c r="E28" s="7"/>
      <c r="F28" s="7"/>
      <c r="G28" s="22"/>
    </row>
    <row r="29" spans="1:7" ht="15">
      <c r="A29" s="24"/>
      <c r="B29" s="7"/>
      <c r="C29" s="7"/>
      <c r="D29" s="7"/>
      <c r="E29" s="7"/>
      <c r="F29" s="7"/>
      <c r="G29" s="22"/>
    </row>
    <row r="30" spans="1:8" ht="15">
      <c r="A30" s="25"/>
      <c r="B30" s="7"/>
      <c r="C30" s="7"/>
      <c r="D30" s="7"/>
      <c r="E30" s="7">
        <v>2015</v>
      </c>
      <c r="F30" s="7"/>
      <c r="G30" s="31">
        <v>2016</v>
      </c>
      <c r="H30" s="40" t="s">
        <v>81</v>
      </c>
    </row>
    <row r="31" spans="1:7" ht="15">
      <c r="A31" s="26"/>
      <c r="B31" s="12"/>
      <c r="C31" s="12"/>
      <c r="D31" s="12"/>
      <c r="E31" s="34" t="s">
        <v>1</v>
      </c>
      <c r="F31" s="34"/>
      <c r="G31" s="35" t="s">
        <v>1</v>
      </c>
    </row>
    <row r="32" spans="1:7" ht="15">
      <c r="A32" s="24"/>
      <c r="B32" s="7" t="s">
        <v>17</v>
      </c>
      <c r="C32" s="6"/>
      <c r="D32" s="6"/>
      <c r="E32" s="6"/>
      <c r="F32" s="6"/>
      <c r="G32" s="22"/>
    </row>
    <row r="33" spans="1:8" ht="15">
      <c r="A33" s="9"/>
      <c r="B33" s="6" t="s">
        <v>18</v>
      </c>
      <c r="C33" s="6"/>
      <c r="D33" s="6"/>
      <c r="E33" s="13">
        <v>62777</v>
      </c>
      <c r="F33" s="9"/>
      <c r="G33" s="28">
        <v>67290</v>
      </c>
      <c r="H33" s="41"/>
    </row>
    <row r="34" spans="1:8" ht="15">
      <c r="A34" s="9"/>
      <c r="B34" s="6" t="s">
        <v>70</v>
      </c>
      <c r="C34" s="6"/>
      <c r="D34" s="6"/>
      <c r="E34" s="14">
        <v>2693</v>
      </c>
      <c r="F34" s="9"/>
      <c r="G34" s="29">
        <v>1119</v>
      </c>
      <c r="H34" s="41"/>
    </row>
    <row r="35" spans="1:8" ht="15">
      <c r="A35" s="9"/>
      <c r="B35" s="6"/>
      <c r="C35" s="6"/>
      <c r="D35" s="6"/>
      <c r="E35" s="9">
        <f>SUM(E33:E34)</f>
        <v>65470</v>
      </c>
      <c r="F35" s="9"/>
      <c r="G35" s="22">
        <f>SUM(G33:G34)</f>
        <v>68409</v>
      </c>
      <c r="H35" s="41">
        <v>68410</v>
      </c>
    </row>
    <row r="36" spans="1:8" ht="15">
      <c r="A36" s="9"/>
      <c r="B36" s="6" t="s">
        <v>65</v>
      </c>
      <c r="C36" s="6"/>
      <c r="D36" s="6"/>
      <c r="E36" s="9">
        <v>0</v>
      </c>
      <c r="F36" s="9"/>
      <c r="G36" s="22">
        <v>155</v>
      </c>
      <c r="H36" s="41"/>
    </row>
    <row r="37" spans="1:8" ht="15">
      <c r="A37" s="9"/>
      <c r="B37" s="6" t="s">
        <v>62</v>
      </c>
      <c r="C37" s="6"/>
      <c r="D37" s="6"/>
      <c r="E37" s="9">
        <v>0</v>
      </c>
      <c r="F37" s="9"/>
      <c r="G37" s="22">
        <v>270</v>
      </c>
      <c r="H37" s="41"/>
    </row>
    <row r="38" spans="1:8" ht="15">
      <c r="A38" s="9"/>
      <c r="B38" s="6" t="s">
        <v>19</v>
      </c>
      <c r="C38" s="6"/>
      <c r="D38" s="6"/>
      <c r="E38" s="9">
        <v>0</v>
      </c>
      <c r="F38" s="9"/>
      <c r="G38" s="22">
        <v>746.33</v>
      </c>
      <c r="H38" s="41"/>
    </row>
    <row r="39" spans="1:8" ht="15">
      <c r="A39" s="9"/>
      <c r="B39" s="6" t="s">
        <v>20</v>
      </c>
      <c r="C39" s="6"/>
      <c r="D39" s="6"/>
      <c r="E39" s="9">
        <v>2490</v>
      </c>
      <c r="F39" s="9"/>
      <c r="G39" s="22">
        <v>2551.2</v>
      </c>
      <c r="H39" s="41">
        <v>2284</v>
      </c>
    </row>
    <row r="40" spans="1:8" ht="15">
      <c r="A40" s="9"/>
      <c r="B40" s="6" t="s">
        <v>21</v>
      </c>
      <c r="C40" s="6"/>
      <c r="D40" s="6"/>
      <c r="E40" s="9">
        <v>2050</v>
      </c>
      <c r="F40" s="9"/>
      <c r="G40" s="22">
        <v>8695</v>
      </c>
      <c r="H40" s="41">
        <v>2500</v>
      </c>
    </row>
    <row r="41" spans="1:8" ht="15">
      <c r="A41" s="9"/>
      <c r="B41" s="6" t="s">
        <v>22</v>
      </c>
      <c r="C41" s="6"/>
      <c r="D41" s="6"/>
      <c r="E41" s="9">
        <f>2912.5+60.4</f>
        <v>2972.9</v>
      </c>
      <c r="F41" s="9"/>
      <c r="G41" s="22">
        <v>2878.13</v>
      </c>
      <c r="H41" s="41">
        <v>2650</v>
      </c>
    </row>
    <row r="42" spans="1:8" ht="15">
      <c r="A42" s="9"/>
      <c r="B42" s="6" t="s">
        <v>23</v>
      </c>
      <c r="C42" s="6"/>
      <c r="D42" s="6"/>
      <c r="E42" s="9">
        <v>693.95</v>
      </c>
      <c r="F42" s="9"/>
      <c r="G42" s="22">
        <v>555.26</v>
      </c>
      <c r="H42" s="41"/>
    </row>
    <row r="43" spans="1:8" ht="15">
      <c r="A43" s="9"/>
      <c r="B43" s="6" t="s">
        <v>63</v>
      </c>
      <c r="C43" s="6"/>
      <c r="D43" s="6"/>
      <c r="E43" s="9">
        <v>0</v>
      </c>
      <c r="F43" s="9"/>
      <c r="G43" s="22">
        <v>824.87</v>
      </c>
      <c r="H43" s="41"/>
    </row>
    <row r="44" spans="1:8" ht="15">
      <c r="A44" s="9"/>
      <c r="B44" s="6" t="s">
        <v>24</v>
      </c>
      <c r="C44" s="6"/>
      <c r="D44" s="6"/>
      <c r="E44" s="9">
        <v>0</v>
      </c>
      <c r="F44" s="9"/>
      <c r="G44" s="22">
        <v>1176.75</v>
      </c>
      <c r="H44" s="41"/>
    </row>
    <row r="45" spans="1:8" ht="15">
      <c r="A45" s="9"/>
      <c r="B45" s="6" t="s">
        <v>25</v>
      </c>
      <c r="C45" s="6"/>
      <c r="D45" s="6"/>
      <c r="E45" s="9">
        <v>977.17</v>
      </c>
      <c r="F45" s="9"/>
      <c r="G45" s="22">
        <v>612.56</v>
      </c>
      <c r="H45" s="41">
        <v>900</v>
      </c>
    </row>
    <row r="46" spans="1:8" ht="15">
      <c r="A46" s="9"/>
      <c r="B46" s="6" t="s">
        <v>26</v>
      </c>
      <c r="C46" s="6"/>
      <c r="D46" s="6"/>
      <c r="E46" s="10">
        <v>424</v>
      </c>
      <c r="F46" s="9"/>
      <c r="G46" s="23">
        <v>1649.5</v>
      </c>
      <c r="H46" s="44"/>
    </row>
    <row r="47" spans="1:8" ht="15">
      <c r="A47" s="9"/>
      <c r="B47" s="38" t="s">
        <v>74</v>
      </c>
      <c r="C47" s="6"/>
      <c r="D47" s="6"/>
      <c r="E47" s="9">
        <f>SUM(E35:E46)</f>
        <v>75078.01999999999</v>
      </c>
      <c r="F47" s="9"/>
      <c r="G47" s="22">
        <f>SUM(G35:G46)</f>
        <v>88523.59999999999</v>
      </c>
      <c r="H47" s="40">
        <f>SUM(H33:H46)</f>
        <v>76744</v>
      </c>
    </row>
    <row r="48" spans="1:8" ht="15">
      <c r="A48" s="24"/>
      <c r="B48" s="6"/>
      <c r="C48" s="6"/>
      <c r="D48" s="6"/>
      <c r="E48" s="6"/>
      <c r="F48" s="6"/>
      <c r="G48" s="22"/>
      <c r="H48" s="41"/>
    </row>
    <row r="49" spans="1:8" ht="15">
      <c r="A49" s="24"/>
      <c r="B49" s="7" t="s">
        <v>27</v>
      </c>
      <c r="C49" s="6"/>
      <c r="D49" s="6"/>
      <c r="E49" s="6"/>
      <c r="F49" s="6"/>
      <c r="G49" s="22"/>
      <c r="H49" s="41"/>
    </row>
    <row r="50" spans="1:8" ht="15">
      <c r="A50" s="9"/>
      <c r="B50" s="6" t="s">
        <v>28</v>
      </c>
      <c r="C50" s="6"/>
      <c r="D50" s="6"/>
      <c r="E50" s="9">
        <v>9154.38</v>
      </c>
      <c r="F50" s="9"/>
      <c r="G50" s="22">
        <v>13729.52</v>
      </c>
      <c r="H50" s="41">
        <v>13898</v>
      </c>
    </row>
    <row r="51" spans="1:8" ht="15">
      <c r="A51" s="9"/>
      <c r="B51" s="6" t="s">
        <v>29</v>
      </c>
      <c r="C51" s="6"/>
      <c r="D51" s="6"/>
      <c r="E51" s="9">
        <v>618.65</v>
      </c>
      <c r="F51" s="9"/>
      <c r="G51" s="22">
        <v>36.57</v>
      </c>
      <c r="H51" s="41">
        <v>1000</v>
      </c>
    </row>
    <row r="52" spans="1:8" ht="15">
      <c r="A52" s="9"/>
      <c r="B52" s="6" t="s">
        <v>30</v>
      </c>
      <c r="C52" s="6"/>
      <c r="D52" s="6"/>
      <c r="E52" s="13">
        <v>1644.08</v>
      </c>
      <c r="F52" s="9"/>
      <c r="G52" s="28"/>
      <c r="H52" s="41"/>
    </row>
    <row r="53" spans="1:8" ht="15">
      <c r="A53" s="9"/>
      <c r="B53" s="6" t="s">
        <v>31</v>
      </c>
      <c r="C53" s="6"/>
      <c r="D53" s="6"/>
      <c r="E53" s="15">
        <v>2062</v>
      </c>
      <c r="F53" s="9"/>
      <c r="G53" s="36"/>
      <c r="H53" s="41"/>
    </row>
    <row r="54" spans="1:8" ht="15">
      <c r="A54" s="9"/>
      <c r="B54" s="6" t="s">
        <v>32</v>
      </c>
      <c r="C54" s="6"/>
      <c r="D54" s="6"/>
      <c r="E54" s="14">
        <v>325</v>
      </c>
      <c r="F54" s="9"/>
      <c r="G54" s="29"/>
      <c r="H54" s="41"/>
    </row>
    <row r="55" spans="1:8" ht="15">
      <c r="A55" s="9"/>
      <c r="B55" s="6" t="s">
        <v>33</v>
      </c>
      <c r="C55" s="6"/>
      <c r="D55" s="6"/>
      <c r="E55" s="9">
        <f>SUM(E52:E54)</f>
        <v>4031.08</v>
      </c>
      <c r="F55" s="9"/>
      <c r="G55" s="22">
        <v>4344.72</v>
      </c>
      <c r="H55" s="41">
        <v>4586.45</v>
      </c>
    </row>
    <row r="56" spans="1:8" ht="15">
      <c r="A56" s="9"/>
      <c r="B56" s="6" t="s">
        <v>34</v>
      </c>
      <c r="C56" s="6"/>
      <c r="D56" s="6"/>
      <c r="E56" s="9">
        <v>28597.55</v>
      </c>
      <c r="F56" s="9"/>
      <c r="G56" s="22">
        <v>29931</v>
      </c>
      <c r="H56" s="41">
        <v>29124</v>
      </c>
    </row>
    <row r="57" spans="1:8" ht="15">
      <c r="A57" s="9"/>
      <c r="B57" s="6" t="s">
        <v>35</v>
      </c>
      <c r="C57" s="6"/>
      <c r="D57" s="6"/>
      <c r="E57" s="9">
        <v>0</v>
      </c>
      <c r="F57" s="9"/>
      <c r="G57" s="22">
        <v>0</v>
      </c>
      <c r="H57" s="41">
        <v>50</v>
      </c>
    </row>
    <row r="58" spans="1:8" ht="15">
      <c r="A58" s="9"/>
      <c r="B58" s="6" t="s">
        <v>36</v>
      </c>
      <c r="C58" s="6"/>
      <c r="D58" s="6"/>
      <c r="E58" s="9">
        <v>4363</v>
      </c>
      <c r="F58" s="9"/>
      <c r="G58" s="22">
        <v>4192.5</v>
      </c>
      <c r="H58" s="41">
        <v>5298.65</v>
      </c>
    </row>
    <row r="59" spans="1:8" ht="15">
      <c r="A59" s="9"/>
      <c r="B59" s="6" t="s">
        <v>37</v>
      </c>
      <c r="C59" s="6"/>
      <c r="D59" s="6"/>
      <c r="E59" s="9">
        <v>2516.97</v>
      </c>
      <c r="F59" s="9"/>
      <c r="G59" s="22">
        <v>2167.32</v>
      </c>
      <c r="H59" s="41">
        <v>2320</v>
      </c>
    </row>
    <row r="60" spans="1:8" ht="15">
      <c r="A60" s="9"/>
      <c r="B60" s="6" t="s">
        <v>38</v>
      </c>
      <c r="C60" s="6"/>
      <c r="D60" s="6"/>
      <c r="E60" s="9">
        <v>2151.95</v>
      </c>
      <c r="F60" s="9"/>
      <c r="G60" s="22">
        <v>1577.44</v>
      </c>
      <c r="H60" s="41">
        <v>2193.45</v>
      </c>
    </row>
    <row r="61" spans="1:8" ht="15">
      <c r="A61" s="9"/>
      <c r="B61" s="6" t="s">
        <v>64</v>
      </c>
      <c r="C61" s="6"/>
      <c r="D61" s="6"/>
      <c r="E61" s="9">
        <v>0</v>
      </c>
      <c r="F61" s="9"/>
      <c r="G61" s="22">
        <v>600</v>
      </c>
      <c r="H61" s="41"/>
    </row>
    <row r="62" spans="1:8" ht="15">
      <c r="A62" s="9"/>
      <c r="B62" s="6" t="s">
        <v>39</v>
      </c>
      <c r="C62" s="6"/>
      <c r="D62" s="6"/>
      <c r="E62" s="9">
        <v>3035</v>
      </c>
      <c r="F62" s="9"/>
      <c r="G62" s="22">
        <v>239.79</v>
      </c>
      <c r="H62" s="41">
        <v>1321</v>
      </c>
    </row>
    <row r="63" spans="1:8" ht="15">
      <c r="A63" s="9"/>
      <c r="B63" s="6" t="s">
        <v>40</v>
      </c>
      <c r="C63" s="6"/>
      <c r="D63" s="6"/>
      <c r="E63" s="9">
        <v>948.97</v>
      </c>
      <c r="F63" s="9"/>
      <c r="G63" s="22">
        <v>1192.4</v>
      </c>
      <c r="H63" s="41">
        <v>944</v>
      </c>
    </row>
    <row r="64" spans="1:8" ht="15">
      <c r="A64" s="9"/>
      <c r="B64" s="6" t="s">
        <v>41</v>
      </c>
      <c r="C64" s="6"/>
      <c r="D64" s="6"/>
      <c r="E64" s="9">
        <v>77.15</v>
      </c>
      <c r="F64" s="9"/>
      <c r="G64" s="22">
        <v>144</v>
      </c>
      <c r="H64" s="41">
        <v>175</v>
      </c>
    </row>
    <row r="65" spans="1:8" ht="15">
      <c r="A65" s="9"/>
      <c r="B65" s="6" t="s">
        <v>42</v>
      </c>
      <c r="C65" s="6"/>
      <c r="D65" s="6"/>
      <c r="E65" s="9">
        <v>1057</v>
      </c>
      <c r="F65" s="9"/>
      <c r="G65" s="22">
        <v>697.5</v>
      </c>
      <c r="H65" s="41">
        <v>1008</v>
      </c>
    </row>
    <row r="66" spans="1:8" ht="15">
      <c r="A66" s="9"/>
      <c r="B66" s="6" t="s">
        <v>43</v>
      </c>
      <c r="C66" s="6"/>
      <c r="D66" s="6"/>
      <c r="E66" s="9">
        <v>702.51</v>
      </c>
      <c r="F66" s="9"/>
      <c r="G66" s="22">
        <v>931.23</v>
      </c>
      <c r="H66" s="41">
        <v>440</v>
      </c>
    </row>
    <row r="67" spans="1:8" ht="15">
      <c r="A67" s="9"/>
      <c r="B67" s="6" t="s">
        <v>44</v>
      </c>
      <c r="C67" s="6"/>
      <c r="D67" s="6"/>
      <c r="E67" s="9">
        <v>351.76</v>
      </c>
      <c r="F67" s="9"/>
      <c r="G67" s="22">
        <v>496.52</v>
      </c>
      <c r="H67" s="41">
        <v>700</v>
      </c>
    </row>
    <row r="68" spans="1:8" ht="15">
      <c r="A68" s="9"/>
      <c r="B68" s="6" t="s">
        <v>45</v>
      </c>
      <c r="C68" s="6"/>
      <c r="D68" s="6"/>
      <c r="E68" s="9">
        <v>1160.31</v>
      </c>
      <c r="F68" s="9"/>
      <c r="G68" s="22">
        <v>744.27</v>
      </c>
      <c r="H68" s="41">
        <v>1800</v>
      </c>
    </row>
    <row r="69" spans="1:8" ht="15">
      <c r="A69" s="9"/>
      <c r="B69" s="6" t="s">
        <v>46</v>
      </c>
      <c r="C69" s="6"/>
      <c r="D69" s="6"/>
      <c r="E69" s="9">
        <v>814.66</v>
      </c>
      <c r="F69" s="9"/>
      <c r="G69" s="22">
        <v>2214.91</v>
      </c>
      <c r="H69" s="41">
        <v>3260</v>
      </c>
    </row>
    <row r="70" spans="1:8" ht="15">
      <c r="A70" s="9"/>
      <c r="B70" s="6" t="s">
        <v>47</v>
      </c>
      <c r="C70" s="6"/>
      <c r="D70" s="6"/>
      <c r="E70" s="9">
        <v>110</v>
      </c>
      <c r="F70" s="9"/>
      <c r="G70" s="22">
        <v>225</v>
      </c>
      <c r="H70" s="41">
        <v>400</v>
      </c>
    </row>
    <row r="71" spans="1:8" ht="15">
      <c r="A71" s="9"/>
      <c r="B71" s="6" t="s">
        <v>48</v>
      </c>
      <c r="C71" s="6"/>
      <c r="D71" s="6"/>
      <c r="E71" s="9">
        <v>925.01</v>
      </c>
      <c r="F71" s="9"/>
      <c r="G71" s="22">
        <v>890</v>
      </c>
      <c r="H71" s="41">
        <v>1000</v>
      </c>
    </row>
    <row r="72" spans="1:8" ht="15">
      <c r="A72" s="9"/>
      <c r="B72" s="6" t="s">
        <v>78</v>
      </c>
      <c r="C72" s="6"/>
      <c r="D72" s="6"/>
      <c r="E72" s="9"/>
      <c r="F72" s="9"/>
      <c r="G72" s="39" t="s">
        <v>79</v>
      </c>
      <c r="H72" s="41">
        <v>50</v>
      </c>
    </row>
    <row r="73" spans="1:8" ht="15">
      <c r="A73" s="9"/>
      <c r="B73" s="6" t="s">
        <v>80</v>
      </c>
      <c r="C73" s="6"/>
      <c r="D73" s="6"/>
      <c r="E73" s="9"/>
      <c r="F73" s="9"/>
      <c r="G73" s="39" t="s">
        <v>79</v>
      </c>
      <c r="H73" s="41">
        <v>200</v>
      </c>
    </row>
    <row r="74" spans="1:8" ht="15">
      <c r="A74" s="9"/>
      <c r="B74" s="6" t="s">
        <v>11</v>
      </c>
      <c r="C74" s="6"/>
      <c r="D74" s="6"/>
      <c r="E74" s="9"/>
      <c r="F74" s="9"/>
      <c r="G74" s="22"/>
      <c r="H74" s="41">
        <v>225</v>
      </c>
    </row>
    <row r="75" spans="1:8" ht="15">
      <c r="A75" s="9"/>
      <c r="B75" s="6" t="s">
        <v>49</v>
      </c>
      <c r="C75" s="6"/>
      <c r="D75" s="6"/>
      <c r="E75" s="9">
        <v>1070</v>
      </c>
      <c r="F75" s="9"/>
      <c r="G75" s="22">
        <v>0</v>
      </c>
      <c r="H75" s="41">
        <v>2000</v>
      </c>
    </row>
    <row r="76" spans="1:8" ht="15">
      <c r="A76" s="9"/>
      <c r="B76" s="6" t="s">
        <v>50</v>
      </c>
      <c r="C76" s="6"/>
      <c r="D76" s="6"/>
      <c r="E76" s="9">
        <v>222.77</v>
      </c>
      <c r="F76" s="9"/>
      <c r="G76" s="22">
        <v>0</v>
      </c>
      <c r="H76" s="41">
        <v>750</v>
      </c>
    </row>
    <row r="77" spans="1:8" ht="15">
      <c r="A77" s="9"/>
      <c r="B77" s="6" t="s">
        <v>51</v>
      </c>
      <c r="C77" s="6"/>
      <c r="D77" s="6"/>
      <c r="E77" s="9">
        <v>56</v>
      </c>
      <c r="F77" s="9"/>
      <c r="G77" s="22">
        <v>4269.35</v>
      </c>
      <c r="H77" s="41">
        <v>250</v>
      </c>
    </row>
    <row r="78" spans="1:8" ht="15">
      <c r="A78" s="9"/>
      <c r="B78" s="6" t="s">
        <v>67</v>
      </c>
      <c r="C78" s="6"/>
      <c r="D78" s="6"/>
      <c r="E78" s="9">
        <v>0</v>
      </c>
      <c r="F78" s="9"/>
      <c r="G78" s="22">
        <v>268.33</v>
      </c>
      <c r="H78" s="41">
        <v>2000</v>
      </c>
    </row>
    <row r="79" spans="1:8" ht="15">
      <c r="A79" s="9"/>
      <c r="B79" s="7" t="s">
        <v>52</v>
      </c>
      <c r="C79" s="6"/>
      <c r="D79" s="6"/>
      <c r="E79" s="9"/>
      <c r="F79" s="9"/>
      <c r="G79" s="22"/>
      <c r="H79" s="41"/>
    </row>
    <row r="80" spans="1:8" ht="15">
      <c r="A80" s="9"/>
      <c r="B80" s="37" t="s">
        <v>11</v>
      </c>
      <c r="C80" s="6"/>
      <c r="D80" s="6"/>
      <c r="E80" s="9">
        <v>0</v>
      </c>
      <c r="F80" s="9"/>
      <c r="G80" s="22">
        <v>4510</v>
      </c>
      <c r="H80" s="41"/>
    </row>
    <row r="81" spans="1:8" ht="15">
      <c r="A81" s="9"/>
      <c r="B81" s="6" t="s">
        <v>53</v>
      </c>
      <c r="C81" s="6"/>
      <c r="D81" s="6"/>
      <c r="E81" s="9">
        <v>88128.54</v>
      </c>
      <c r="F81" s="9"/>
      <c r="G81" s="22">
        <v>2085.88</v>
      </c>
      <c r="H81" s="41"/>
    </row>
    <row r="82" spans="1:8" ht="15">
      <c r="A82" s="9"/>
      <c r="B82" s="6" t="s">
        <v>54</v>
      </c>
      <c r="C82" s="6"/>
      <c r="D82" s="6"/>
      <c r="E82" s="9">
        <v>23278.33</v>
      </c>
      <c r="F82" s="9"/>
      <c r="G82" s="22">
        <v>20528.79</v>
      </c>
      <c r="H82" s="41"/>
    </row>
    <row r="83" spans="1:8" ht="15">
      <c r="A83" s="9"/>
      <c r="B83" s="6" t="s">
        <v>55</v>
      </c>
      <c r="C83" s="6"/>
      <c r="D83" s="6"/>
      <c r="E83" s="9">
        <v>16030.15</v>
      </c>
      <c r="F83" s="9"/>
      <c r="G83" s="22">
        <v>1250.98</v>
      </c>
      <c r="H83" s="41">
        <v>1750</v>
      </c>
    </row>
    <row r="84" spans="1:8" ht="15">
      <c r="A84" s="9"/>
      <c r="B84" s="6" t="s">
        <v>60</v>
      </c>
      <c r="C84" s="6"/>
      <c r="D84" s="6"/>
      <c r="E84" s="9">
        <v>2642.02</v>
      </c>
      <c r="F84" s="9"/>
      <c r="G84" s="22">
        <v>0</v>
      </c>
      <c r="H84" s="41"/>
    </row>
    <row r="85" spans="1:8" ht="15">
      <c r="A85" s="9"/>
      <c r="B85" s="6" t="s">
        <v>56</v>
      </c>
      <c r="C85" s="6"/>
      <c r="D85" s="6"/>
      <c r="E85" s="16">
        <v>59387.35</v>
      </c>
      <c r="F85" s="16"/>
      <c r="G85" s="22">
        <v>0</v>
      </c>
      <c r="H85" s="41"/>
    </row>
    <row r="86" spans="1:8" ht="15">
      <c r="A86" s="9"/>
      <c r="B86" s="6" t="s">
        <v>12</v>
      </c>
      <c r="C86" s="6"/>
      <c r="D86" s="6"/>
      <c r="E86" s="9">
        <v>406.7</v>
      </c>
      <c r="F86" s="9"/>
      <c r="G86" s="22">
        <v>0</v>
      </c>
      <c r="H86" s="41"/>
    </row>
    <row r="87" spans="1:8" ht="15">
      <c r="A87" s="9"/>
      <c r="B87" s="6" t="s">
        <v>13</v>
      </c>
      <c r="C87" s="6"/>
      <c r="D87" s="6"/>
      <c r="E87" s="9">
        <v>4903.5</v>
      </c>
      <c r="F87" s="9"/>
      <c r="G87" s="22">
        <v>3799</v>
      </c>
      <c r="H87" s="41"/>
    </row>
    <row r="88" spans="1:8" ht="15">
      <c r="A88" s="9"/>
      <c r="B88" s="6" t="s">
        <v>15</v>
      </c>
      <c r="C88" s="6"/>
      <c r="D88" s="6"/>
      <c r="E88" s="9">
        <v>550</v>
      </c>
      <c r="F88" s="9"/>
      <c r="G88" s="22">
        <v>0</v>
      </c>
      <c r="H88" s="42"/>
    </row>
    <row r="89" spans="1:8" ht="15">
      <c r="A89" s="9"/>
      <c r="B89" s="6" t="s">
        <v>68</v>
      </c>
      <c r="C89" s="6"/>
      <c r="D89" s="6"/>
      <c r="E89" s="10">
        <v>0</v>
      </c>
      <c r="F89" s="9"/>
      <c r="G89" s="23">
        <v>2591.1</v>
      </c>
      <c r="H89" s="44"/>
    </row>
    <row r="90" spans="1:8" ht="15">
      <c r="A90" s="9"/>
      <c r="B90" s="38" t="s">
        <v>75</v>
      </c>
      <c r="C90" s="6"/>
      <c r="D90" s="6"/>
      <c r="E90" s="9">
        <f>SUM(E50:E89)-E52-E53-E54</f>
        <v>257291.31</v>
      </c>
      <c r="F90" s="9"/>
      <c r="G90" s="22">
        <f>SUM(G50:G89)-G52-G53-G54</f>
        <v>103658.12000000001</v>
      </c>
      <c r="H90" s="40">
        <f>SUM(H50:H89)</f>
        <v>76743.54999999999</v>
      </c>
    </row>
    <row r="91" spans="1:8" ht="15">
      <c r="A91" s="9"/>
      <c r="B91" s="6"/>
      <c r="C91" s="6"/>
      <c r="D91" s="6"/>
      <c r="E91" s="9"/>
      <c r="F91" s="9"/>
      <c r="G91" s="22"/>
      <c r="H91" s="41"/>
    </row>
    <row r="92" spans="1:8" ht="15">
      <c r="A92" s="9"/>
      <c r="B92" s="6" t="s">
        <v>66</v>
      </c>
      <c r="C92" s="6"/>
      <c r="D92" s="6"/>
      <c r="E92" s="9">
        <f>+E47-E90</f>
        <v>-182213.29</v>
      </c>
      <c r="F92" s="9"/>
      <c r="G92" s="22">
        <f>+G47-G90</f>
        <v>-15134.520000000019</v>
      </c>
      <c r="H92" s="41"/>
    </row>
    <row r="93" spans="1:8" ht="15">
      <c r="A93" s="9"/>
      <c r="B93" s="6"/>
      <c r="C93" s="6"/>
      <c r="D93" s="6"/>
      <c r="E93" s="9"/>
      <c r="F93" s="9"/>
      <c r="G93" s="22"/>
      <c r="H93" s="41"/>
    </row>
    <row r="94" spans="1:8" ht="15">
      <c r="A94" s="9"/>
      <c r="B94" s="6" t="s">
        <v>69</v>
      </c>
      <c r="C94" s="6"/>
      <c r="D94" s="6"/>
      <c r="E94" s="9">
        <v>195334.59</v>
      </c>
      <c r="F94" s="9"/>
      <c r="G94" s="22">
        <f>E119</f>
        <v>22460.040000000008</v>
      </c>
      <c r="H94" s="41"/>
    </row>
    <row r="95" spans="1:8" ht="15">
      <c r="A95" s="9"/>
      <c r="B95" s="6"/>
      <c r="C95" s="6"/>
      <c r="D95" s="6"/>
      <c r="E95" s="9"/>
      <c r="F95" s="9"/>
      <c r="G95" s="22"/>
      <c r="H95" s="41"/>
    </row>
    <row r="96" spans="1:8" ht="15">
      <c r="A96" s="9"/>
      <c r="B96" s="6" t="s">
        <v>57</v>
      </c>
      <c r="C96" s="6"/>
      <c r="D96" s="6"/>
      <c r="E96" s="17">
        <v>2230.36</v>
      </c>
      <c r="F96" s="17"/>
      <c r="G96" s="28">
        <f>+E100</f>
        <v>14822.189999999988</v>
      </c>
      <c r="H96" s="41"/>
    </row>
    <row r="97" spans="1:8" ht="15">
      <c r="A97" s="9"/>
      <c r="B97" s="6" t="s">
        <v>59</v>
      </c>
      <c r="C97" s="6"/>
      <c r="D97" s="6"/>
      <c r="E97" s="18">
        <v>-529.47</v>
      </c>
      <c r="F97" s="18"/>
      <c r="G97" s="29">
        <v>0</v>
      </c>
      <c r="H97" s="41"/>
    </row>
    <row r="98" spans="1:8" ht="15">
      <c r="A98" s="9"/>
      <c r="B98" s="6"/>
      <c r="C98" s="6"/>
      <c r="D98" s="6"/>
      <c r="E98" s="9">
        <f>SUM(E96:E97)</f>
        <v>1700.89</v>
      </c>
      <c r="F98" s="9"/>
      <c r="G98" s="22">
        <f>SUM(G96:G97)</f>
        <v>14822.189999999988</v>
      </c>
      <c r="H98" s="41"/>
    </row>
    <row r="99" spans="1:8" ht="15">
      <c r="A99" s="9"/>
      <c r="B99" s="6"/>
      <c r="C99" s="6"/>
      <c r="D99" s="6"/>
      <c r="E99" s="9"/>
      <c r="F99" s="9"/>
      <c r="G99" s="22"/>
      <c r="H99" s="41"/>
    </row>
    <row r="100" spans="1:8" ht="15.75" thickBot="1">
      <c r="A100" s="9"/>
      <c r="B100" s="6" t="s">
        <v>58</v>
      </c>
      <c r="C100" s="6"/>
      <c r="D100" s="6"/>
      <c r="E100" s="19">
        <f>SUM(E92+E94+E98)</f>
        <v>14822.189999999988</v>
      </c>
      <c r="F100" s="9"/>
      <c r="G100" s="30">
        <f>SUM(G92+G94+G98)</f>
        <v>22147.709999999977</v>
      </c>
      <c r="H100" s="41"/>
    </row>
    <row r="101" spans="1:8" ht="15.75" thickTop="1">
      <c r="A101" s="9"/>
      <c r="B101" s="6"/>
      <c r="C101" s="6"/>
      <c r="D101" s="6"/>
      <c r="E101" s="9"/>
      <c r="F101" s="9"/>
      <c r="G101" s="22"/>
      <c r="H101" s="41"/>
    </row>
    <row r="102" spans="1:8" ht="15">
      <c r="A102" s="24"/>
      <c r="B102" s="6"/>
      <c r="C102" s="6"/>
      <c r="D102" s="6"/>
      <c r="E102" s="6"/>
      <c r="F102" s="6"/>
      <c r="G102" s="22"/>
      <c r="H102" s="41"/>
    </row>
    <row r="103" spans="1:8" ht="15">
      <c r="A103" s="24"/>
      <c r="B103" s="6"/>
      <c r="C103" s="6"/>
      <c r="D103" s="6"/>
      <c r="E103" s="6"/>
      <c r="F103" s="6"/>
      <c r="G103" s="22"/>
      <c r="H103" s="41"/>
    </row>
    <row r="104" spans="1:8" ht="15">
      <c r="A104" s="26"/>
      <c r="B104" s="6"/>
      <c r="C104" s="6"/>
      <c r="D104" s="6"/>
      <c r="E104" s="6"/>
      <c r="F104" s="6"/>
      <c r="G104" s="22"/>
      <c r="H104" s="41"/>
    </row>
    <row r="105" spans="1:8" ht="15">
      <c r="A105" s="24"/>
      <c r="B105" s="6"/>
      <c r="C105" s="6"/>
      <c r="D105" s="6"/>
      <c r="E105" s="6"/>
      <c r="F105" s="6"/>
      <c r="G105" s="22"/>
      <c r="H105" s="41"/>
    </row>
    <row r="106" spans="1:8" ht="15">
      <c r="A106" s="9"/>
      <c r="B106" s="6" t="s">
        <v>8</v>
      </c>
      <c r="C106" s="6"/>
      <c r="D106" s="6"/>
      <c r="E106" s="9">
        <v>69920.96</v>
      </c>
      <c r="F106" s="9"/>
      <c r="G106" s="22">
        <v>47730.96</v>
      </c>
      <c r="H106" s="43"/>
    </row>
    <row r="107" spans="1:8" ht="15">
      <c r="A107" s="9"/>
      <c r="B107" s="6" t="s">
        <v>9</v>
      </c>
      <c r="C107" s="6"/>
      <c r="D107" s="6"/>
      <c r="E107" s="9">
        <v>886.5</v>
      </c>
      <c r="F107" s="9"/>
      <c r="G107" s="22">
        <v>886.5</v>
      </c>
      <c r="H107" s="43"/>
    </row>
    <row r="108" spans="1:8" ht="15">
      <c r="A108" s="9"/>
      <c r="B108" s="6" t="s">
        <v>10</v>
      </c>
      <c r="C108" s="6"/>
      <c r="D108" s="6"/>
      <c r="E108" s="9">
        <v>14484.22</v>
      </c>
      <c r="F108" s="9"/>
      <c r="G108" s="22">
        <v>14026.41</v>
      </c>
      <c r="H108" s="43"/>
    </row>
    <row r="109" spans="1:8" ht="15">
      <c r="A109" s="9"/>
      <c r="B109" s="6" t="s">
        <v>11</v>
      </c>
      <c r="C109" s="6"/>
      <c r="D109" s="6"/>
      <c r="E109" s="9">
        <v>6000</v>
      </c>
      <c r="F109" s="9"/>
      <c r="G109" s="22">
        <v>9230</v>
      </c>
      <c r="H109" s="43"/>
    </row>
    <row r="110" spans="1:8" ht="15">
      <c r="A110" s="9"/>
      <c r="B110" s="6" t="s">
        <v>12</v>
      </c>
      <c r="C110" s="6"/>
      <c r="D110" s="6"/>
      <c r="E110" s="9">
        <v>16774.7</v>
      </c>
      <c r="F110" s="9"/>
      <c r="G110" s="22">
        <v>16607.07</v>
      </c>
      <c r="H110" s="43"/>
    </row>
    <row r="111" spans="1:8" ht="15">
      <c r="A111" s="9"/>
      <c r="B111" s="6" t="s">
        <v>13</v>
      </c>
      <c r="C111" s="6"/>
      <c r="D111" s="6"/>
      <c r="E111" s="9">
        <v>745.5</v>
      </c>
      <c r="F111" s="9"/>
      <c r="G111" s="22">
        <v>-876.75</v>
      </c>
      <c r="H111" s="43"/>
    </row>
    <row r="112" spans="1:9" ht="15">
      <c r="A112" s="9"/>
      <c r="B112" s="6" t="s">
        <v>14</v>
      </c>
      <c r="C112" s="6"/>
      <c r="D112" s="6"/>
      <c r="E112" s="9">
        <v>2000</v>
      </c>
      <c r="F112" s="9"/>
      <c r="G112" s="22">
        <v>747.65</v>
      </c>
      <c r="H112" s="43"/>
      <c r="I112" s="2"/>
    </row>
    <row r="113" spans="1:9" ht="15">
      <c r="A113" s="9"/>
      <c r="B113" s="6" t="s">
        <v>15</v>
      </c>
      <c r="C113" s="6"/>
      <c r="D113" s="6"/>
      <c r="E113" s="20">
        <v>-285</v>
      </c>
      <c r="F113" s="20"/>
      <c r="G113" s="23">
        <v>-285</v>
      </c>
      <c r="H113" s="43"/>
      <c r="I113" s="2"/>
    </row>
    <row r="114" spans="1:9" ht="15">
      <c r="A114" s="9"/>
      <c r="B114" s="6"/>
      <c r="C114" s="6"/>
      <c r="D114" s="6"/>
      <c r="E114" s="21">
        <f>SUM(E106:E113)</f>
        <v>110526.88</v>
      </c>
      <c r="F114" s="21"/>
      <c r="G114" s="22">
        <f>SUM(G106:G113)</f>
        <v>88066.84</v>
      </c>
      <c r="H114" s="42"/>
      <c r="I114" s="2"/>
    </row>
    <row r="115" spans="1:9" ht="15">
      <c r="A115" s="9"/>
      <c r="B115" s="6"/>
      <c r="C115" s="6"/>
      <c r="D115" s="6"/>
      <c r="E115" s="6"/>
      <c r="F115" s="6"/>
      <c r="G115" s="22"/>
      <c r="H115" s="42"/>
      <c r="I115" s="2"/>
    </row>
    <row r="116" spans="1:9" ht="15">
      <c r="A116" s="9"/>
      <c r="B116" s="6" t="s">
        <v>76</v>
      </c>
      <c r="C116" s="6"/>
      <c r="D116" s="6"/>
      <c r="E116" s="20">
        <v>-88066.84</v>
      </c>
      <c r="F116" s="9"/>
      <c r="G116" s="22"/>
      <c r="H116" s="42"/>
      <c r="I116" s="2"/>
    </row>
    <row r="117" spans="1:9" ht="15">
      <c r="A117" s="9"/>
      <c r="B117" s="6"/>
      <c r="C117" s="6"/>
      <c r="D117" s="6"/>
      <c r="E117" s="9">
        <f>SUM(E114:E116)</f>
        <v>22460.040000000008</v>
      </c>
      <c r="F117" s="9"/>
      <c r="G117" s="22"/>
      <c r="H117" s="3"/>
      <c r="I117" s="2"/>
    </row>
    <row r="118" spans="1:9" ht="15">
      <c r="A118" s="9"/>
      <c r="B118" s="6"/>
      <c r="C118" s="6"/>
      <c r="D118" s="6"/>
      <c r="E118" s="6"/>
      <c r="F118" s="6"/>
      <c r="G118"/>
      <c r="H118" s="3"/>
      <c r="I118" s="2"/>
    </row>
    <row r="119" spans="1:9" ht="15">
      <c r="A119" s="9"/>
      <c r="B119" s="6" t="s">
        <v>61</v>
      </c>
      <c r="C119" s="6"/>
      <c r="D119" s="6"/>
      <c r="E119" s="9">
        <f>SUM(E117)</f>
        <v>22460.040000000008</v>
      </c>
      <c r="F119" s="9"/>
      <c r="G119"/>
      <c r="H119" s="6"/>
      <c r="I119" s="6"/>
    </row>
    <row r="120" spans="1:9" ht="15">
      <c r="A120" s="2"/>
      <c r="B120" s="1" t="s">
        <v>77</v>
      </c>
      <c r="H120" s="3"/>
      <c r="I120" s="2"/>
    </row>
    <row r="121" spans="1:9" ht="15">
      <c r="A121" s="2"/>
      <c r="H121" s="3"/>
      <c r="I121" s="3"/>
    </row>
    <row r="122" ht="15">
      <c r="A122" s="2"/>
    </row>
    <row r="123" ht="15">
      <c r="A123" s="5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3"/>
    </row>
    <row r="130" ht="15">
      <c r="A130" s="4"/>
    </row>
    <row r="132" ht="15">
      <c r="A132" s="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4" r:id="rId1"/>
  <rowBreaks count="2" manualBreakCount="2">
    <brk id="48" min="1" max="7" man="1"/>
    <brk id="9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Brundall Parish</dc:creator>
  <cp:keywords/>
  <dc:description/>
  <cp:lastModifiedBy>Brundall Parish</cp:lastModifiedBy>
  <cp:lastPrinted>2016-06-21T11:53:41Z</cp:lastPrinted>
  <dcterms:created xsi:type="dcterms:W3CDTF">2015-05-08T16:26:22Z</dcterms:created>
  <dcterms:modified xsi:type="dcterms:W3CDTF">2016-06-27T17:42:04Z</dcterms:modified>
  <cp:category/>
  <cp:version/>
  <cp:contentType/>
  <cp:contentStatus/>
</cp:coreProperties>
</file>