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395" windowHeight="10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<sst xmlns="http://schemas.openxmlformats.org/spreadsheetml/2006/main" count="44" uniqueCount="37">
  <si>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</si>
  <si>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</si>
  <si>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</si>
  <si>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</si>
  <si>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</si>
  <si>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</si>
  <si>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</si>
  <si>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</si>
  <si>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</si>
  <si>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</si>
  <si>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</si>
  <si>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</si>
  <si>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</si>
  <si>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</si>
  <si>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r>
      <t xml:space="preserve">Insert figures from Section 1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</si>
  <si>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</si>
  <si>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</si>
  <si>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</si>
  <si>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</si>
  <si>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</si>
  <si>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</si>
  <si>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</si>
  <si>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</si>
  <si>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</si>
  <si>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</si>
  <si>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</si>
  <si>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</si>
  <si>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</si>
  <si>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</si>
  <si>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</si>
  <si>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</si>
  <si>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</si>
  <si>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</si>
  <si>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t>Norfolk</t>
  </si>
  <si>
    <t>Brundall Parish Council</t>
  </si>
  <si>
    <t>The Clerk was unwell from April 2018 to January 2019 and a locum Clerk was employed for this period.</t>
  </si>
  <si>
    <t xml:space="preserve">Two grants were received in 2017/18 - £8106.50 for bus shelters and £487.43 for land management - and an insurance payment of £4314.02 was received in 2018/19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</si>
</sst>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3" fontId="4" fillId="38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11" xfId="0" applyFont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47" fillId="0" borderId="13" xfId="0" applyNumberFormat="1" applyFont="1" applyBorder="1" applyAlignment="1">
      <alignment/>
    </xf>
    <xf numFmtId="0" fontId="49" fillId="38" borderId="0" xfId="0" applyFont="1" applyFill="1" applyAlignment="1">
      <alignment horizont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M24" sqref="M2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48.57421875" style="12" customWidth="1"/>
    <col min="14" max="14" width="83.00390625" style="3" customWidth="1"/>
    <col min="15" max="22" width="9.140625" style="16" customWidth="1"/>
    <col min="23" max="16384" width="9.140625" style="3" customWidth="1"/>
  </cols>
  <sheetData>
    <row r="1" spans="1:12" ht="18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8" t="s">
        <v>20</v>
      </c>
      <c r="B2" s="23"/>
      <c r="C2" s="32" t="s">
        <v>34</v>
      </c>
      <c r="D2" s="23"/>
      <c r="E2" s="23"/>
      <c r="F2" s="23"/>
      <c r="G2" s="23"/>
      <c r="H2" s="23"/>
      <c r="I2" s="23"/>
      <c r="J2" s="23"/>
      <c r="K2" s="23"/>
      <c r="L2" s="9"/>
      <c r="M2" s="24"/>
    </row>
    <row r="3" spans="1:12" ht="14.25" customHeight="1">
      <c r="A3" s="28" t="s">
        <v>21</v>
      </c>
      <c r="C3" s="43" t="s">
        <v>33</v>
      </c>
      <c r="L3" s="9"/>
    </row>
    <row r="4" ht="14.25">
      <c r="A4" s="1" t="s">
        <v>14</v>
      </c>
    </row>
    <row r="5" spans="1:13" ht="83.25" customHeight="1">
      <c r="A5" s="51" t="s">
        <v>31</v>
      </c>
      <c r="B5" s="52"/>
      <c r="C5" s="52"/>
      <c r="D5" s="52"/>
      <c r="E5" s="52"/>
      <c r="F5" s="52"/>
      <c r="G5" s="52"/>
      <c r="H5" s="52"/>
      <c r="M5" s="24"/>
    </row>
    <row r="6" ht="14.25">
      <c r="A6" s="29"/>
    </row>
    <row r="7" spans="1:14" ht="15">
      <c r="A7" s="29"/>
      <c r="D7" s="4"/>
      <c r="F7" s="4"/>
      <c r="N7" s="26"/>
    </row>
    <row r="8" spans="4:14" ht="44.25">
      <c r="D8" s="33" t="s">
        <v>15</v>
      </c>
      <c r="E8" s="26"/>
      <c r="F8" s="33" t="s">
        <v>16</v>
      </c>
      <c r="G8" s="33" t="s">
        <v>0</v>
      </c>
      <c r="H8" s="33" t="s">
        <v>0</v>
      </c>
      <c r="I8" s="33"/>
      <c r="J8" s="33"/>
      <c r="K8" s="33"/>
      <c r="L8" s="34" t="s">
        <v>18</v>
      </c>
      <c r="M8" s="10" t="s">
        <v>10</v>
      </c>
      <c r="N8" s="35" t="s">
        <v>30</v>
      </c>
    </row>
    <row r="9" spans="4:14" ht="15">
      <c r="D9" s="33" t="s">
        <v>1</v>
      </c>
      <c r="E9" s="26"/>
      <c r="F9" s="33" t="s">
        <v>1</v>
      </c>
      <c r="G9" s="33" t="s">
        <v>1</v>
      </c>
      <c r="H9" s="33" t="s">
        <v>17</v>
      </c>
      <c r="I9" s="33"/>
      <c r="J9" s="33"/>
      <c r="K9" s="26"/>
      <c r="L9" s="26"/>
      <c r="N9" s="22"/>
    </row>
    <row r="10" spans="4:14" ht="15" thickBot="1">
      <c r="D10" s="4"/>
      <c r="E10" s="4"/>
      <c r="N10" s="22"/>
    </row>
    <row r="11" spans="1:14" ht="32.25" customHeight="1" thickBot="1">
      <c r="A11" s="47" t="s">
        <v>2</v>
      </c>
      <c r="B11" s="47"/>
      <c r="C11" s="47"/>
      <c r="D11" s="8">
        <v>84589</v>
      </c>
      <c r="F11" s="8">
        <v>77854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2"/>
    </row>
    <row r="13" spans="1:14" ht="31.5" customHeight="1" thickBot="1">
      <c r="A13" s="48" t="s">
        <v>23</v>
      </c>
      <c r="B13" s="49"/>
      <c r="C13" s="50"/>
      <c r="D13" s="8">
        <v>82434</v>
      </c>
      <c r="F13" s="8">
        <v>88200</v>
      </c>
      <c r="G13" s="5">
        <f>F13-D13</f>
        <v>5766</v>
      </c>
      <c r="H13" s="6">
        <f>IF((D13&gt;F13),(D13-F13)/D13,IF(D13&lt;F13,-(D13-F13)/D13,IF(D13=F13,0)))</f>
        <v>0.06994686658417643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2"/>
    </row>
    <row r="15" spans="1:14" ht="34.5" customHeight="1" thickBot="1">
      <c r="A15" s="44" t="s">
        <v>3</v>
      </c>
      <c r="B15" s="44"/>
      <c r="C15" s="44"/>
      <c r="D15" s="8">
        <v>26174</v>
      </c>
      <c r="F15" s="8">
        <v>21872</v>
      </c>
      <c r="G15" s="5">
        <f>F15-D15</f>
        <v>-4302</v>
      </c>
      <c r="H15" s="6">
        <f>IF((D15&gt;F15),(D15-F15)/D15,IF(D15&lt;F15,-(D15-F15)/D15,IF(D15=F15,0)))</f>
        <v>0.16436158019408573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 t="s">
        <v>36</v>
      </c>
    </row>
    <row r="16" spans="4:14" ht="15" thickBot="1">
      <c r="D16" s="5"/>
      <c r="F16" s="5"/>
      <c r="G16" s="5"/>
      <c r="H16" s="6"/>
      <c r="K16" s="4"/>
      <c r="L16" s="4"/>
      <c r="N16" s="22"/>
    </row>
    <row r="17" spans="1:14" ht="33.75" customHeight="1" thickBot="1">
      <c r="A17" s="44" t="s">
        <v>4</v>
      </c>
      <c r="B17" s="44"/>
      <c r="C17" s="44"/>
      <c r="D17" s="8">
        <v>40650</v>
      </c>
      <c r="F17" s="8">
        <v>53943</v>
      </c>
      <c r="G17" s="5">
        <f>F17-D17</f>
        <v>13293</v>
      </c>
      <c r="H17" s="6">
        <f>IF((D17&gt;F17),(D17-F17)/D17,IF(D17&lt;F17,-(D17-F17)/D17,IF(D17=F17,0)))</f>
        <v>0.32701107011070113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IF(H17&lt;15%,"NO","YES")</f>
        <v>YES</v>
      </c>
      <c r="M17" s="10" t="str">
        <f>IF((L17="YES")*AND(I17+J17&lt;1),"Explanation not required, difference less than £200"," ")</f>
        <v> </v>
      </c>
      <c r="N17" s="13" t="s">
        <v>35</v>
      </c>
    </row>
    <row r="18" spans="4:14" ht="15" thickBot="1">
      <c r="D18" s="5"/>
      <c r="F18" s="5"/>
      <c r="G18" s="5"/>
      <c r="H18" s="6"/>
      <c r="K18" s="4"/>
      <c r="L18" s="4"/>
      <c r="N18" s="22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2"/>
    </row>
    <row r="21" spans="1:14" ht="25.5" customHeight="1" thickBot="1">
      <c r="A21" s="44" t="s">
        <v>24</v>
      </c>
      <c r="B21" s="44"/>
      <c r="C21" s="44"/>
      <c r="D21" s="8">
        <v>74693</v>
      </c>
      <c r="F21" s="8">
        <v>75776</v>
      </c>
      <c r="G21" s="5">
        <f>F21-D21</f>
        <v>1083</v>
      </c>
      <c r="H21" s="6">
        <f>IF((D21&gt;F21),(D21-F21)/D21,IF(D21&lt;F21,-(D21-F21)/D21,IF(D21=F21,0)))</f>
        <v>0.014499350675431432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IF(H21&lt;15%,"NO","YES")</f>
        <v>NO</v>
      </c>
      <c r="M21" s="10" t="str">
        <f>IF((L21="YES")*AND(I21+J21&lt;1),"Explanation not required, difference less than £200"," ")</f>
        <v> </v>
      </c>
      <c r="N21" s="37"/>
    </row>
    <row r="22" spans="4:14" ht="15" thickBot="1">
      <c r="D22" s="5"/>
      <c r="F22" s="5"/>
      <c r="G22" s="5"/>
      <c r="H22" s="6"/>
      <c r="K22" s="4"/>
      <c r="L22" s="4"/>
      <c r="N22" s="22"/>
    </row>
    <row r="23" spans="1:14" ht="19.5" customHeight="1" thickBot="1">
      <c r="A23" s="7" t="s">
        <v>5</v>
      </c>
      <c r="D23" s="2">
        <f>D11+D13+D15-D17-D19-D21</f>
        <v>77854</v>
      </c>
      <c r="F23" s="2">
        <f>F11+F13+F15-F17-F19-F21</f>
        <v>58207</v>
      </c>
      <c r="G23" s="5"/>
      <c r="H23" s="6"/>
      <c r="K23" s="4"/>
      <c r="L23" s="4"/>
      <c r="M23" s="14" t="s">
        <v>12</v>
      </c>
      <c r="N23" s="22"/>
    </row>
    <row r="24" spans="1:14" s="16" customFormat="1" ht="60">
      <c r="A24" s="15"/>
      <c r="D24" s="17"/>
      <c r="F24" s="17"/>
      <c r="G24" s="5"/>
      <c r="H24" s="18"/>
      <c r="K24" s="19"/>
      <c r="L24" s="20" t="str">
        <f>IF(F23&gt;(2*F13),"YES","NO")</f>
        <v>NO</v>
      </c>
      <c r="M24" s="21" t="str">
        <f>IF(F23&gt;(2*F13),"EXPLANATION REQUIRED ON RESERVES TAB AS TO WHY CARRY FORWARD RESERVES ARE GREATER THAN TWICE INCOME FROM LOCAL TAXATION/LEVIES"," ")</f>
        <v> </v>
      </c>
      <c r="N24" s="27"/>
    </row>
    <row r="25" spans="4:14" ht="15" thickBot="1">
      <c r="D25" s="5"/>
      <c r="F25" s="5"/>
      <c r="G25" s="5"/>
      <c r="H25" s="6"/>
      <c r="K25" s="4"/>
      <c r="L25" s="4"/>
      <c r="N25" s="22"/>
    </row>
    <row r="26" spans="1:14" ht="19.5" customHeight="1" thickBot="1">
      <c r="A26" s="44" t="s">
        <v>9</v>
      </c>
      <c r="B26" s="44"/>
      <c r="C26" s="44"/>
      <c r="D26" s="8">
        <v>77302</v>
      </c>
      <c r="F26" s="8">
        <v>47336</v>
      </c>
      <c r="G26" s="5"/>
      <c r="H26" s="6"/>
      <c r="K26" s="4"/>
      <c r="L26" s="4"/>
      <c r="M26" s="14" t="s">
        <v>12</v>
      </c>
      <c r="N26" s="22"/>
    </row>
    <row r="27" spans="4:14" ht="15" thickBot="1">
      <c r="D27" s="5"/>
      <c r="F27" s="5"/>
      <c r="G27" s="5"/>
      <c r="H27" s="6"/>
      <c r="K27" s="4"/>
      <c r="L27" s="4"/>
      <c r="N27" s="22"/>
    </row>
    <row r="28" spans="1:14" ht="19.5" customHeight="1" thickBot="1">
      <c r="A28" s="44" t="s">
        <v>8</v>
      </c>
      <c r="B28" s="44"/>
      <c r="C28" s="44"/>
      <c r="D28" s="8">
        <v>233259</v>
      </c>
      <c r="F28" s="8">
        <v>234509</v>
      </c>
      <c r="G28" s="5">
        <f>F28-D28</f>
        <v>1250</v>
      </c>
      <c r="H28" s="6">
        <f>IF((D28&gt;F28),(D28-F28)/D28,IF(D28&lt;F28,-(D28-F28)/D28,IF(D28=F28,0)))</f>
        <v>0.005358850033653578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2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2"/>
    </row>
    <row r="32" ht="15">
      <c r="C32" s="11" t="s">
        <v>11</v>
      </c>
    </row>
    <row r="33" spans="15:22" ht="15" customHeight="1">
      <c r="O33" s="25"/>
      <c r="P33" s="25"/>
      <c r="Q33" s="25"/>
      <c r="R33" s="25"/>
      <c r="S33" s="25"/>
      <c r="T33" s="25"/>
      <c r="U33" s="25"/>
      <c r="V33" s="25"/>
    </row>
    <row r="34" spans="3:22" ht="15">
      <c r="C34" s="11" t="s">
        <v>13</v>
      </c>
      <c r="N34" s="25"/>
      <c r="O34" s="25"/>
      <c r="P34" s="25"/>
      <c r="Q34" s="25"/>
      <c r="R34" s="25"/>
      <c r="S34" s="25"/>
      <c r="T34" s="25"/>
      <c r="U34" s="25"/>
      <c r="V34" s="25"/>
    </row>
    <row r="36" ht="15">
      <c r="C36" s="11" t="s">
        <v>22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23" right="0.15" top="0.748031496062992" bottom="0.748031496062992" header="0.31496062992126" footer="0.31496062992126"/>
  <pageSetup fitToHeight="1" fitToWidth="1" horizontalDpi="600" verticalDpi="600" orientation="landscape" paperSize="9" scale="60" r:id="rId1"/>
  <headerFooter>
    <oddHeader>&amp;C&amp;"-,Bold"&amp;12Brundall Parish Council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19" sqref="D19"/>
    </sheetView>
  </sheetViews>
  <sheetFormatPr defaultColWidth="9.140625" defaultRowHeight="15"/>
  <sheetData>
    <row r="1" ht="15.75" customHeight="1">
      <c r="A1" s="31" t="s">
        <v>25</v>
      </c>
    </row>
    <row r="2" ht="15.75" customHeight="1">
      <c r="A2" s="36" t="s">
        <v>32</v>
      </c>
    </row>
    <row r="3" ht="15">
      <c r="A3" t="s">
        <v>26</v>
      </c>
    </row>
    <row r="5" spans="4:6" ht="15">
      <c r="D5" s="30" t="s">
        <v>1</v>
      </c>
      <c r="E5" s="30" t="s">
        <v>1</v>
      </c>
      <c r="F5" s="30" t="s">
        <v>1</v>
      </c>
    </row>
    <row r="6" ht="15">
      <c r="A6" s="30" t="s">
        <v>27</v>
      </c>
    </row>
    <row r="7" spans="2:6" ht="15">
      <c r="B7" s="38"/>
      <c r="C7" s="38"/>
      <c r="D7" s="39"/>
      <c r="E7" s="40"/>
      <c r="F7" s="40"/>
    </row>
    <row r="8" spans="2:6" ht="15" customHeight="1">
      <c r="B8" s="38"/>
      <c r="C8" s="38"/>
      <c r="D8" s="39"/>
      <c r="E8" s="40"/>
      <c r="F8" s="40"/>
    </row>
    <row r="9" spans="2:6" ht="15">
      <c r="B9" s="38"/>
      <c r="C9" s="38"/>
      <c r="D9" s="39"/>
      <c r="E9" s="40"/>
      <c r="F9" s="40"/>
    </row>
    <row r="10" spans="2:6" ht="15">
      <c r="B10" s="38"/>
      <c r="C10" s="38"/>
      <c r="D10" s="39"/>
      <c r="E10" s="40"/>
      <c r="F10" s="40"/>
    </row>
    <row r="11" spans="2:6" ht="15">
      <c r="B11" s="38"/>
      <c r="C11" s="38"/>
      <c r="D11" s="39"/>
      <c r="E11" s="40"/>
      <c r="F11" s="40"/>
    </row>
    <row r="12" spans="2:6" ht="15">
      <c r="B12" s="38"/>
      <c r="C12" s="38"/>
      <c r="D12" s="39"/>
      <c r="E12" s="40"/>
      <c r="F12" s="40"/>
    </row>
    <row r="13" spans="2:6" ht="15">
      <c r="B13" s="38"/>
      <c r="C13" s="38"/>
      <c r="D13" s="39"/>
      <c r="E13" s="40"/>
      <c r="F13" s="40"/>
    </row>
    <row r="14" spans="2:6" ht="15">
      <c r="B14" s="38"/>
      <c r="C14" s="38"/>
      <c r="D14" s="39"/>
      <c r="E14" s="40"/>
      <c r="F14" s="40"/>
    </row>
    <row r="15" spans="2:6" ht="15">
      <c r="B15" s="38"/>
      <c r="C15" s="38"/>
      <c r="D15" s="39"/>
      <c r="E15" s="40"/>
      <c r="F15" s="40"/>
    </row>
    <row r="16" spans="2:6" ht="15">
      <c r="B16" s="38"/>
      <c r="C16" s="38"/>
      <c r="D16" s="39"/>
      <c r="E16" s="40"/>
      <c r="F16" s="40"/>
    </row>
    <row r="17" spans="2:6" ht="15">
      <c r="B17" s="38"/>
      <c r="C17" s="38"/>
      <c r="D17" s="39"/>
      <c r="E17" s="41">
        <f>SUM(D7:D16)</f>
        <v>0</v>
      </c>
      <c r="F17" s="40"/>
    </row>
    <row r="18" spans="2:6" ht="15">
      <c r="B18" s="38"/>
      <c r="C18" s="38"/>
      <c r="D18" s="39"/>
      <c r="E18" s="40"/>
      <c r="F18" s="40"/>
    </row>
    <row r="19" spans="1:6" ht="15">
      <c r="A19" s="30" t="s">
        <v>28</v>
      </c>
      <c r="B19" s="38"/>
      <c r="C19" s="38"/>
      <c r="D19" s="39"/>
      <c r="E19" s="40"/>
      <c r="F19" s="40"/>
    </row>
    <row r="20" spans="4:6" ht="15">
      <c r="D20" s="40"/>
      <c r="E20" s="41">
        <f>D19</f>
        <v>0</v>
      </c>
      <c r="F20" s="40"/>
    </row>
    <row r="21" spans="1:6" ht="15.75" thickBot="1">
      <c r="A21" s="30" t="s">
        <v>29</v>
      </c>
      <c r="D21" s="40"/>
      <c r="E21" s="40"/>
      <c r="F21" s="42">
        <f>E17+E20</f>
        <v>0</v>
      </c>
    </row>
    <row r="22" ht="15.75" thickTop="1"/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&amp;C&amp;"-,Bold"&amp;12Reedham Parish Council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Claudia Dickson</cp:lastModifiedBy>
  <cp:lastPrinted>2019-06-25T09:40:17Z</cp:lastPrinted>
  <dcterms:created xsi:type="dcterms:W3CDTF">2012-07-11T10:01:28Z</dcterms:created>
  <dcterms:modified xsi:type="dcterms:W3CDTF">2019-06-25T09:49:45Z</dcterms:modified>
  <cp:category/>
  <cp:version/>
  <cp:contentType/>
  <cp:contentStatus/>
</cp:coreProperties>
</file>